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vernd\Box\Provost Data\Personnel\FY25\Projects\Deferred pay communication\"/>
    </mc:Choice>
  </mc:AlternateContent>
  <xr:revisionPtr revIDLastSave="0" documentId="13_ncr:1_{C597F35E-CF44-4EF8-9476-F9ED0983BFFD}" xr6:coauthVersionLast="36" xr6:coauthVersionMax="36" xr10:uidLastSave="{00000000-0000-0000-0000-000000000000}"/>
  <bookViews>
    <workbookView xWindow="0" yWindow="0" windowWidth="28800" windowHeight="11310" xr2:uid="{AC63CF7B-997D-4B10-9FC0-886BDB172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 s="1"/>
  <c r="G24" i="1"/>
  <c r="F24" i="1"/>
  <c r="E23" i="1"/>
  <c r="G23" i="1" s="1"/>
  <c r="G8" i="1"/>
  <c r="E8" i="1"/>
  <c r="G7" i="1"/>
  <c r="F7" i="1"/>
  <c r="F8" i="1" s="1"/>
  <c r="F14" i="1"/>
  <c r="G14" i="1" s="1"/>
  <c r="H14" i="1" s="1"/>
  <c r="I14" i="1" s="1"/>
  <c r="J14" i="1" s="1"/>
  <c r="K14" i="1" s="1"/>
  <c r="L14" i="1" s="1"/>
  <c r="M14" i="1" s="1"/>
  <c r="N14" i="1" s="1"/>
  <c r="E14" i="1"/>
  <c r="E17" i="1" s="1"/>
  <c r="F4" i="1"/>
  <c r="G4" i="1" s="1"/>
  <c r="E4" i="1"/>
  <c r="E18" i="1" l="1"/>
  <c r="M17" i="1"/>
  <c r="N17" i="1" s="1"/>
  <c r="N18" i="1" s="1"/>
  <c r="J18" i="1"/>
  <c r="M18" i="1"/>
  <c r="G17" i="1"/>
  <c r="G18" i="1" s="1"/>
  <c r="L17" i="1"/>
  <c r="L18" i="1" s="1"/>
  <c r="F17" i="1"/>
  <c r="F18" i="1" s="1"/>
  <c r="H17" i="1"/>
  <c r="H18" i="1" s="1"/>
  <c r="I17" i="1"/>
  <c r="I18" i="1" s="1"/>
  <c r="K17" i="1"/>
  <c r="K18" i="1" s="1"/>
  <c r="J17" i="1"/>
  <c r="R14" i="1"/>
  <c r="H4" i="1"/>
  <c r="I4" i="1" l="1"/>
  <c r="H7" i="1"/>
  <c r="H8" i="1" s="1"/>
  <c r="J4" i="1" l="1"/>
  <c r="I7" i="1"/>
  <c r="I8" i="1" s="1"/>
  <c r="K4" i="1" l="1"/>
  <c r="J7" i="1"/>
  <c r="J8" i="1" s="1"/>
  <c r="L4" i="1" l="1"/>
  <c r="K7" i="1"/>
  <c r="K8" i="1" s="1"/>
  <c r="M4" i="1" l="1"/>
  <c r="L7" i="1"/>
  <c r="O17" i="1"/>
  <c r="O18" i="1" s="1"/>
  <c r="N4" i="1" l="1"/>
  <c r="M7" i="1"/>
  <c r="N7" i="1" s="1"/>
  <c r="O7" i="1" s="1"/>
  <c r="L8" i="1"/>
  <c r="P17" i="1"/>
  <c r="P18" i="1" s="1"/>
  <c r="M8" i="1" l="1"/>
  <c r="N8" i="1"/>
  <c r="R4" i="1"/>
  <c r="O8" i="1"/>
  <c r="P7" i="1"/>
  <c r="Q17" i="1"/>
  <c r="Q18" i="1" s="1"/>
  <c r="P8" i="1" l="1"/>
  <c r="Q7" i="1"/>
  <c r="Q8" i="1" l="1"/>
  <c r="R8" i="1" s="1"/>
  <c r="R7" i="1"/>
  <c r="R18" i="1"/>
  <c r="R17" i="1"/>
</calcChain>
</file>

<file path=xl/sharedStrings.xml><?xml version="1.0" encoding="utf-8"?>
<sst xmlns="http://schemas.openxmlformats.org/spreadsheetml/2006/main" count="52" uniqueCount="28">
  <si>
    <t>Aug</t>
  </si>
  <si>
    <t>Jul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</si>
  <si>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</si>
  <si>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</si>
  <si>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</si>
  <si>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</si>
  <si>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</si>
  <si>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</si>
  <si>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</si>
  <si>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</si>
  <si>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</si>
  <si>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</si>
  <si>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9 mo</t>
  </si>
  <si>
    <t>Banner</t>
  </si>
  <si>
    <t>12 mo</t>
  </si>
  <si>
    <t>Deferred bucket</t>
  </si>
  <si>
    <t>Gross Pay bucket</t>
  </si>
  <si>
    <t>what SOU holds to pay later</t>
  </si>
  <si>
    <t>WorkDay</t>
  </si>
  <si>
    <t>What SOU pays</t>
  </si>
  <si>
    <t>Total paid</t>
  </si>
  <si>
    <t>What you earn, paid in the month you earned it</t>
  </si>
  <si>
    <t>Sept</t>
  </si>
  <si>
    <t>Year 1</t>
  </si>
  <si>
    <t>Year 2</t>
  </si>
  <si>
    <t>Gross pay</t>
  </si>
  <si>
    <t>16-30</t>
  </si>
  <si>
    <t>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</si>
</sst>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2" xfId="1" applyNumberFormat="1" applyFont="1" applyBorder="1"/>
    <xf numFmtId="164" fontId="0" fillId="0" borderId="3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8A8C-FB19-465A-9BD7-7BB815FF2575}">
  <dimension ref="A1:R24"/>
  <sheetViews>
    <sheetView tabSelected="1" topLeftCell="C1" workbookViewId="0">
      <selection activeCell="P31" sqref="P31"/>
    </sheetView>
  </sheetViews>
  <sheetFormatPr defaultRowHeight="15" x14ac:dyDescent="0.25"/>
  <cols>
    <col min="1" max="1" width="16" hidden="1" customWidth="1"/>
    <col min="2" max="2" width="11.5703125" hidden="1" customWidth="1"/>
    <col min="3" max="3" width="17.28515625" customWidth="1"/>
    <col min="5" max="5" width="11.5703125" bestFit="1" customWidth="1"/>
    <col min="6" max="6" width="10.85546875" bestFit="1" customWidth="1"/>
    <col min="7" max="8" width="10.5703125" bestFit="1" customWidth="1"/>
    <col min="9" max="13" width="9.5703125" bestFit="1" customWidth="1"/>
    <col min="18" max="18" width="9.7109375" bestFit="1" customWidth="1"/>
  </cols>
  <sheetData>
    <row r="1" spans="1:18" ht="21" x14ac:dyDescent="0.35">
      <c r="E1" s="2" t="s">
        <v>13</v>
      </c>
    </row>
    <row r="3" spans="1:18" x14ac:dyDescent="0.25"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</v>
      </c>
      <c r="P3" t="s">
        <v>0</v>
      </c>
      <c r="Q3" t="s">
        <v>2</v>
      </c>
      <c r="R3" t="s">
        <v>20</v>
      </c>
    </row>
    <row r="4" spans="1:18" x14ac:dyDescent="0.25">
      <c r="A4" s="3" t="s">
        <v>12</v>
      </c>
      <c r="B4" s="7">
        <v>72000</v>
      </c>
      <c r="C4" s="9" t="s">
        <v>21</v>
      </c>
      <c r="D4" s="9"/>
      <c r="E4" s="8">
        <f>B4/9/2</f>
        <v>4000</v>
      </c>
      <c r="F4" s="5">
        <f>B4/9</f>
        <v>8000</v>
      </c>
      <c r="G4" s="5">
        <f t="shared" ref="G4:M4" si="0">F4</f>
        <v>8000</v>
      </c>
      <c r="H4" s="5">
        <f t="shared" si="0"/>
        <v>8000</v>
      </c>
      <c r="I4" s="5">
        <f t="shared" si="0"/>
        <v>8000</v>
      </c>
      <c r="J4" s="5">
        <f t="shared" si="0"/>
        <v>8000</v>
      </c>
      <c r="K4" s="5">
        <f t="shared" si="0"/>
        <v>8000</v>
      </c>
      <c r="L4" s="5">
        <f t="shared" si="0"/>
        <v>8000</v>
      </c>
      <c r="M4" s="5">
        <f t="shared" si="0"/>
        <v>8000</v>
      </c>
      <c r="N4" s="5">
        <f>M4/2</f>
        <v>4000</v>
      </c>
      <c r="O4" s="3"/>
      <c r="P4" s="3"/>
      <c r="Q4" s="3"/>
      <c r="R4" s="5">
        <f>SUM(E4:Q4)</f>
        <v>72000</v>
      </c>
    </row>
    <row r="5" spans="1:18" x14ac:dyDescent="0.25">
      <c r="C5" s="9"/>
      <c r="D5" s="9"/>
    </row>
    <row r="6" spans="1:18" x14ac:dyDescent="0.25">
      <c r="A6" s="3" t="s">
        <v>14</v>
      </c>
      <c r="B6" s="4">
        <v>72000</v>
      </c>
      <c r="C6" s="3"/>
      <c r="D6" s="3"/>
    </row>
    <row r="7" spans="1:18" x14ac:dyDescent="0.25">
      <c r="A7" s="6" t="s">
        <v>16</v>
      </c>
      <c r="B7" s="3"/>
      <c r="C7" s="3" t="s">
        <v>19</v>
      </c>
      <c r="D7" s="3"/>
      <c r="E7" s="3"/>
      <c r="F7" s="5">
        <f t="shared" ref="F7:M7" si="1">F4*0.75</f>
        <v>6000</v>
      </c>
      <c r="G7" s="5">
        <f t="shared" si="1"/>
        <v>6000</v>
      </c>
      <c r="H7" s="5">
        <f t="shared" si="1"/>
        <v>6000</v>
      </c>
      <c r="I7" s="5">
        <f t="shared" si="1"/>
        <v>6000</v>
      </c>
      <c r="J7" s="5">
        <f t="shared" si="1"/>
        <v>6000</v>
      </c>
      <c r="K7" s="5">
        <f t="shared" si="1"/>
        <v>6000</v>
      </c>
      <c r="L7" s="5">
        <f t="shared" si="1"/>
        <v>6000</v>
      </c>
      <c r="M7" s="5">
        <f t="shared" si="1"/>
        <v>6000</v>
      </c>
      <c r="N7" s="5">
        <f>M7</f>
        <v>6000</v>
      </c>
      <c r="O7" s="5">
        <f>N7</f>
        <v>6000</v>
      </c>
      <c r="P7" s="5">
        <f>O7</f>
        <v>6000</v>
      </c>
      <c r="Q7" s="5">
        <f>P7</f>
        <v>6000</v>
      </c>
      <c r="R7" s="5">
        <f>SUM(E7:Q7)</f>
        <v>72000</v>
      </c>
    </row>
    <row r="8" spans="1:18" x14ac:dyDescent="0.25">
      <c r="A8" s="6" t="s">
        <v>15</v>
      </c>
      <c r="B8" s="3"/>
      <c r="C8" s="3" t="s">
        <v>17</v>
      </c>
      <c r="D8" s="3"/>
      <c r="E8" s="5">
        <f>E4-E7</f>
        <v>4000</v>
      </c>
      <c r="F8" s="5">
        <f t="shared" ref="F8:Q8" si="2">F4-F7</f>
        <v>2000</v>
      </c>
      <c r="G8" s="5">
        <f t="shared" si="2"/>
        <v>2000</v>
      </c>
      <c r="H8" s="5">
        <f t="shared" si="2"/>
        <v>2000</v>
      </c>
      <c r="I8" s="5">
        <f t="shared" si="2"/>
        <v>2000</v>
      </c>
      <c r="J8" s="5">
        <f t="shared" si="2"/>
        <v>2000</v>
      </c>
      <c r="K8" s="5">
        <f t="shared" si="2"/>
        <v>2000</v>
      </c>
      <c r="L8" s="5">
        <f t="shared" si="2"/>
        <v>2000</v>
      </c>
      <c r="M8" s="5">
        <f t="shared" si="2"/>
        <v>2000</v>
      </c>
      <c r="N8" s="5">
        <f t="shared" si="2"/>
        <v>-2000</v>
      </c>
      <c r="O8" s="5">
        <f t="shared" si="2"/>
        <v>-6000</v>
      </c>
      <c r="P8" s="5">
        <f t="shared" si="2"/>
        <v>-6000</v>
      </c>
      <c r="Q8" s="5">
        <f t="shared" si="2"/>
        <v>-6000</v>
      </c>
      <c r="R8" s="5">
        <f>SUM(E8:Q8)</f>
        <v>0</v>
      </c>
    </row>
    <row r="10" spans="1:18" ht="21" x14ac:dyDescent="0.35">
      <c r="E10" s="2" t="s">
        <v>18</v>
      </c>
    </row>
    <row r="12" spans="1:18" x14ac:dyDescent="0.25">
      <c r="E12" t="s">
        <v>2</v>
      </c>
      <c r="F12" t="s">
        <v>3</v>
      </c>
      <c r="G12" t="s">
        <v>4</v>
      </c>
      <c r="H12" t="s">
        <v>5</v>
      </c>
      <c r="I12" t="s">
        <v>6</v>
      </c>
      <c r="J12" t="s">
        <v>7</v>
      </c>
      <c r="K12" t="s">
        <v>8</v>
      </c>
      <c r="L12" t="s">
        <v>9</v>
      </c>
      <c r="M12" t="s">
        <v>10</v>
      </c>
      <c r="N12" t="s">
        <v>11</v>
      </c>
      <c r="O12" t="s">
        <v>1</v>
      </c>
      <c r="P12" t="s">
        <v>0</v>
      </c>
      <c r="Q12" t="s">
        <v>2</v>
      </c>
    </row>
    <row r="13" spans="1:18" s="10" customFormat="1" x14ac:dyDescent="0.25">
      <c r="E13" s="10" t="s">
        <v>26</v>
      </c>
      <c r="Q13" s="11" t="s">
        <v>27</v>
      </c>
    </row>
    <row r="14" spans="1:18" x14ac:dyDescent="0.25">
      <c r="A14" s="3" t="s">
        <v>12</v>
      </c>
      <c r="B14" s="7">
        <v>72000</v>
      </c>
      <c r="C14" s="9" t="s">
        <v>21</v>
      </c>
      <c r="D14" s="9"/>
      <c r="E14" s="8">
        <f>B14/9/2</f>
        <v>4000</v>
      </c>
      <c r="F14" s="5">
        <f>B14/9</f>
        <v>8000</v>
      </c>
      <c r="G14" s="5">
        <f t="shared" ref="G14:M14" si="3">F14</f>
        <v>8000</v>
      </c>
      <c r="H14" s="5">
        <f t="shared" si="3"/>
        <v>8000</v>
      </c>
      <c r="I14" s="5">
        <f t="shared" si="3"/>
        <v>8000</v>
      </c>
      <c r="J14" s="5">
        <f t="shared" si="3"/>
        <v>8000</v>
      </c>
      <c r="K14" s="5">
        <f t="shared" si="3"/>
        <v>8000</v>
      </c>
      <c r="L14" s="5">
        <f t="shared" si="3"/>
        <v>8000</v>
      </c>
      <c r="M14" s="5">
        <f t="shared" si="3"/>
        <v>8000</v>
      </c>
      <c r="N14" s="5">
        <f>M14/2</f>
        <v>4000</v>
      </c>
      <c r="O14" s="3"/>
      <c r="P14" s="3"/>
      <c r="Q14" s="3"/>
      <c r="R14" s="5">
        <f>SUM(E14:Q14)</f>
        <v>72000</v>
      </c>
    </row>
    <row r="15" spans="1:18" x14ac:dyDescent="0.25">
      <c r="C15" s="9"/>
      <c r="D15" s="9"/>
    </row>
    <row r="16" spans="1:18" x14ac:dyDescent="0.25">
      <c r="A16" s="3" t="s">
        <v>14</v>
      </c>
      <c r="B16" s="4">
        <v>72000</v>
      </c>
      <c r="C16" s="3"/>
      <c r="D16" s="3"/>
    </row>
    <row r="17" spans="1:18" x14ac:dyDescent="0.25">
      <c r="A17" s="6" t="s">
        <v>16</v>
      </c>
      <c r="B17" s="3"/>
      <c r="C17" s="3" t="s">
        <v>19</v>
      </c>
      <c r="D17" s="3"/>
      <c r="E17" s="5">
        <f t="shared" ref="E17:M17" si="4">E14*0.75</f>
        <v>3000</v>
      </c>
      <c r="F17" s="5">
        <f t="shared" si="4"/>
        <v>6000</v>
      </c>
      <c r="G17" s="5">
        <f t="shared" si="4"/>
        <v>6000</v>
      </c>
      <c r="H17" s="5">
        <f t="shared" si="4"/>
        <v>6000</v>
      </c>
      <c r="I17" s="5">
        <f t="shared" si="4"/>
        <v>6000</v>
      </c>
      <c r="J17" s="5">
        <f t="shared" si="4"/>
        <v>6000</v>
      </c>
      <c r="K17" s="5">
        <f t="shared" si="4"/>
        <v>6000</v>
      </c>
      <c r="L17" s="5">
        <f t="shared" si="4"/>
        <v>6000</v>
      </c>
      <c r="M17" s="5">
        <f t="shared" si="4"/>
        <v>6000</v>
      </c>
      <c r="N17" s="5">
        <f>M17</f>
        <v>6000</v>
      </c>
      <c r="O17" s="5">
        <f>N17</f>
        <v>6000</v>
      </c>
      <c r="P17" s="5">
        <f>O17</f>
        <v>6000</v>
      </c>
      <c r="Q17" s="5">
        <f>P17/2</f>
        <v>3000</v>
      </c>
      <c r="R17" s="5">
        <f>SUM(E17:Q17)</f>
        <v>72000</v>
      </c>
    </row>
    <row r="18" spans="1:18" x14ac:dyDescent="0.25">
      <c r="A18" s="6" t="s">
        <v>15</v>
      </c>
      <c r="B18" s="3"/>
      <c r="C18" s="3" t="s">
        <v>17</v>
      </c>
      <c r="D18" s="3"/>
      <c r="E18" s="5">
        <f>E14-E17</f>
        <v>1000</v>
      </c>
      <c r="F18" s="5">
        <f t="shared" ref="F18:Q18" si="5">F14-F17</f>
        <v>2000</v>
      </c>
      <c r="G18" s="5">
        <f t="shared" si="5"/>
        <v>2000</v>
      </c>
      <c r="H18" s="5">
        <f t="shared" si="5"/>
        <v>2000</v>
      </c>
      <c r="I18" s="5">
        <f t="shared" si="5"/>
        <v>2000</v>
      </c>
      <c r="J18" s="5">
        <f t="shared" si="5"/>
        <v>2000</v>
      </c>
      <c r="K18" s="5">
        <f t="shared" si="5"/>
        <v>2000</v>
      </c>
      <c r="L18" s="5">
        <f t="shared" si="5"/>
        <v>2000</v>
      </c>
      <c r="M18" s="5">
        <f t="shared" si="5"/>
        <v>2000</v>
      </c>
      <c r="N18" s="5">
        <f t="shared" si="5"/>
        <v>-2000</v>
      </c>
      <c r="O18" s="5">
        <f t="shared" si="5"/>
        <v>-6000</v>
      </c>
      <c r="P18" s="5">
        <f t="shared" si="5"/>
        <v>-6000</v>
      </c>
      <c r="Q18" s="5">
        <f t="shared" si="5"/>
        <v>-3000</v>
      </c>
      <c r="R18" s="5">
        <f>SUM(E18:Q18)</f>
        <v>0</v>
      </c>
    </row>
    <row r="21" spans="1:18" ht="21" x14ac:dyDescent="0.35">
      <c r="C21" s="2" t="s">
        <v>18</v>
      </c>
      <c r="F21" t="s">
        <v>0</v>
      </c>
      <c r="G21" t="s">
        <v>22</v>
      </c>
      <c r="H21" t="s">
        <v>3</v>
      </c>
    </row>
    <row r="22" spans="1:18" x14ac:dyDescent="0.25">
      <c r="D22" t="s">
        <v>23</v>
      </c>
      <c r="E22" s="4">
        <v>72000</v>
      </c>
      <c r="F22" s="4">
        <v>6000</v>
      </c>
      <c r="G22" s="4">
        <v>3000</v>
      </c>
      <c r="H22" s="4">
        <v>0</v>
      </c>
    </row>
    <row r="23" spans="1:18" x14ac:dyDescent="0.25">
      <c r="D23" t="s">
        <v>24</v>
      </c>
      <c r="E23" s="4">
        <f>8200*9</f>
        <v>73800</v>
      </c>
      <c r="F23" s="4"/>
      <c r="G23" s="4">
        <f>E23/9/2*0.75</f>
        <v>3075</v>
      </c>
      <c r="H23" s="4">
        <f>(E23/9)*0.75</f>
        <v>6150</v>
      </c>
    </row>
    <row r="24" spans="1:18" x14ac:dyDescent="0.25">
      <c r="D24" t="s">
        <v>25</v>
      </c>
      <c r="E24" s="1"/>
      <c r="F24" s="1">
        <f>F22+F23</f>
        <v>6000</v>
      </c>
      <c r="G24" s="1">
        <f>G22+G23</f>
        <v>6075</v>
      </c>
      <c r="H24" s="1">
        <f>H22+H23</f>
        <v>6150</v>
      </c>
    </row>
  </sheetData>
  <mergeCells count="2">
    <mergeCell ref="C4:D5"/>
    <mergeCell ref="C14:D1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Lovern</dc:creator>
  <cp:lastModifiedBy>Deborah Lovern</cp:lastModifiedBy>
  <dcterms:created xsi:type="dcterms:W3CDTF">2024-08-22T18:53:10Z</dcterms:created>
  <dcterms:modified xsi:type="dcterms:W3CDTF">2024-08-27T18:10:32Z</dcterms:modified>
</cp:coreProperties>
</file>